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rechnung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C6" authorId="0">
      <text>
        <r>
          <rPr>
            <sz val="10"/>
            <rFont val="Arial"/>
            <family val="2"/>
          </rPr>
          <t xml:space="preserve">Anfangszeit aus der Liste auswählen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56</xdr:colOff>
                <xdr:row>2</xdr:row>
                <xdr:rowOff>11</xdr:rowOff>
              </xdr:from>
              <xdr:to>
                <xdr:col>6</xdr:col>
                <xdr:colOff>43</xdr:colOff>
                <xdr:row>3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Anfangszeit aus der Liste auswählen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43</xdr:colOff>
                <xdr:row>3</xdr:row>
                <xdr:rowOff>8</xdr:rowOff>
              </xdr:from>
              <xdr:to>
                <xdr:col>6</xdr:col>
                <xdr:colOff>43</xdr:colOff>
                <xdr:row>4</xdr:row>
                <xdr:rowOff>-8</xdr:rowOff>
              </xdr:to>
            </anchor>
          </commentPr>
        </mc:Choice>
        <mc:Fallback/>
      </mc:AlternateContent>
    </comment>
    <comment ref="C8" authorId="0">
      <text>
        <r>
          <rPr>
            <sz val="10"/>
            <rFont val="Arial"/>
            <family val="2"/>
          </rPr>
          <t xml:space="preserve">Anfangszeit aus der Liste auswählen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56</xdr:colOff>
                <xdr:row>2</xdr:row>
                <xdr:rowOff>4</xdr:rowOff>
              </xdr:from>
              <xdr:to>
                <xdr:col>6</xdr:col>
                <xdr:colOff>51</xdr:colOff>
                <xdr:row>3</xdr:row>
                <xdr:rowOff>7</xdr:rowOff>
              </xdr:to>
            </anchor>
          </commentPr>
        </mc:Choice>
        <mc:Fallback/>
      </mc:AlternateContent>
    </comment>
    <comment ref="C9" authorId="0">
      <text>
        <r>
          <rPr>
            <sz val="10"/>
            <rFont val="Arial"/>
            <family val="2"/>
          </rPr>
          <t xml:space="preserve">Anfangszeit aus der Liste auswählen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56</xdr:colOff>
                <xdr:row>3</xdr:row>
                <xdr:rowOff>1</xdr:rowOff>
              </xdr:from>
              <xdr:to>
                <xdr:col>6</xdr:col>
                <xdr:colOff>55</xdr:colOff>
                <xdr:row>4</xdr:row>
                <xdr:rowOff>-14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<sst xmlns="http://schemas.openxmlformats.org/spreadsheetml/2006/main" count="42" uniqueCount="36">
  <si>
    <t xml:space="preserve">Name Kind:</t>
  </si>
  <si>
    <t xml:space="preserve">Muster</t>
  </si>
  <si>
    <t xml:space="preserve">Vorname:</t>
  </si>
  <si>
    <t xml:space="preserve">Max</t>
  </si>
  <si>
    <t xml:space="preserve">Klasse</t>
  </si>
  <si>
    <t xml:space="preserve">Beginn</t>
  </si>
  <si>
    <t xml:space="preserve">Ende</t>
  </si>
  <si>
    <t xml:space="preserve">Std/Tag</t>
  </si>
  <si>
    <t xml:space="preserve">Essen</t>
  </si>
  <si>
    <t xml:space="preserve">Montag</t>
  </si>
  <si>
    <t xml:space="preserve">Dienstag</t>
  </si>
  <si>
    <t xml:space="preserve">Mittwoch</t>
  </si>
  <si>
    <t xml:space="preserve">Donnerstag</t>
  </si>
  <si>
    <t xml:space="preserve">Freitag</t>
  </si>
  <si>
    <t xml:space="preserve">Std/Woche</t>
  </si>
  <si>
    <t xml:space="preserve">Stunden pro Woche</t>
  </si>
  <si>
    <t xml:space="preserve">Betreuungskosten</t>
  </si>
  <si>
    <t xml:space="preserve">Gruppe</t>
  </si>
  <si>
    <t xml:space="preserve">Faktor</t>
  </si>
  <si>
    <t xml:space="preserve">Stunden/
Woche</t>
  </si>
  <si>
    <t xml:space="preserve">€/Monat</t>
  </si>
  <si>
    <t xml:space="preserve">&lt;5</t>
  </si>
  <si>
    <t xml:space="preserve">5-9</t>
  </si>
  <si>
    <t xml:space="preserve">der Monatsbetrag ist auf volle Euro gerundet</t>
  </si>
  <si>
    <t xml:space="preserve">10-14</t>
  </si>
  <si>
    <t xml:space="preserve">15-20</t>
  </si>
  <si>
    <t xml:space="preserve">Kosten pro Jahr</t>
  </si>
  <si>
    <t xml:space="preserve">&gt;20</t>
  </si>
  <si>
    <t xml:space="preserve">Datum: _____________</t>
  </si>
  <si>
    <t xml:space="preserve">Unterschrift: ___________________________</t>
  </si>
  <si>
    <t xml:space="preserve">Betrag/
Stunde</t>
  </si>
  <si>
    <t xml:space="preserve">ja</t>
  </si>
  <si>
    <t xml:space="preserve">nein</t>
  </si>
  <si>
    <t xml:space="preserve">Anfangszeit</t>
  </si>
  <si>
    <t xml:space="preserve">Endezeit</t>
  </si>
  <si>
    <t xml:space="preserve">frei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</si>
</sst>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€-407];[RED]\-#,##0.00\ [$€-407]"/>
    <numFmt numFmtId="166" formatCode="hh:mm"/>
    <numFmt numFmtId="167" formatCode="hh:mm:ss"/>
    <numFmt numFmtId="168" formatCode="0.00"/>
    <numFmt numFmtId="169" formatCode="0.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Lucida Sans"/>
      <family val="2"/>
    </font>
    <font>
      <sz val="10"/>
      <name val="Lucida Sans"/>
      <family val="2"/>
    </font>
    <font>
      <sz val="12"/>
      <name val="Calibri"/>
      <family val="2"/>
    </font>
    <font>
      <b val="true"/>
      <sz val="10"/>
      <name val="Arial"/>
      <family val="2"/>
    </font>
    <font>
      <b val="true"/>
      <sz val="12"/>
      <name val="Calibri"/>
      <family val="2"/>
    </font>
    <font>
      <sz val="14"/>
      <name val="Calibri"/>
      <family val="2"/>
    </font>
    <font>
      <sz val="15"/>
      <name val="Calibri"/>
      <family val="2"/>
    </font>
    <font>
      <sz val="8"/>
      <name val="Arial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CCFF00"/>
      </patternFill>
    </fill>
    <fill>
      <patternFill patternType="solid">
        <fgColor rgb="FFEEEEEE"/>
        <bgColor rgb="FFFFFFCC"/>
      </patternFill>
    </fill>
    <fill>
      <patternFill patternType="solid">
        <fgColor rgb="FF66FF00"/>
        <bgColor rgb="FF00FF00"/>
      </patternFill>
    </fill>
    <fill>
      <patternFill patternType="solid">
        <fgColor rgb="FFFFFFCC"/>
        <bgColor rgb="FFFFFF99"/>
      </patternFill>
    </fill>
    <fill>
      <patternFill patternType="solid">
        <fgColor rgb="FFCCFF00"/>
        <bgColor rgb="FFFFFF00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6" fillId="4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 2" xfId="20"/>
    <cellStyle name="Unbenannt1" xfId="21"/>
    <cellStyle name="Unbenannt2" xfId="22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F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4"/>
  <sheetViews>
    <sheetView showFormulas="false" showGridLines="true" showRowColHeaders="true" showZeros="true" rightToLeft="false" tabSelected="true" showOutlineSymbols="false" defaultGridColor="true" view="normal" topLeftCell="A1" colorId="64" zoomScale="110" zoomScaleNormal="110" zoomScalePageLayoutView="100" workbookViewId="0">
      <selection pane="topLeft" activeCell="E7" activeCellId="0" sqref="E7"/>
    </sheetView>
  </sheetViews>
  <sheetFormatPr defaultColWidth="11.53515625" defaultRowHeight="15" customHeight="false" zeroHeight="false" outlineLevelRow="0" outlineLevelCol="0"/>
  <cols>
    <col collapsed="false" customWidth="true" hidden="false" outlineLevel="0" max="1" min="1" style="1" width="8.61"/>
    <col collapsed="false" customWidth="true" hidden="false" outlineLevel="0" max="2" min="2" style="2" width="12.17"/>
    <col collapsed="false" customWidth="true" hidden="false" outlineLevel="0" max="3" min="3" style="2" width="9.34"/>
    <col collapsed="false" customWidth="true" hidden="false" outlineLevel="0" max="4" min="4" style="2" width="9.77"/>
    <col collapsed="false" customWidth="true" hidden="false" outlineLevel="0" max="5" min="5" style="2" width="10.73"/>
    <col collapsed="false" customWidth="true" hidden="false" outlineLevel="0" max="6" min="6" style="2" width="11.6"/>
    <col collapsed="false" customWidth="true" hidden="false" outlineLevel="0" max="7" min="7" style="2" width="10.31"/>
    <col collapsed="false" customWidth="true" hidden="false" outlineLevel="0" max="8" min="8" style="2" width="10.59"/>
    <col collapsed="false" customWidth="true" hidden="false" outlineLevel="0" max="9" min="9" style="2" width="12.88"/>
    <col collapsed="false" customWidth="true" hidden="false" outlineLevel="0" max="10" min="10" style="2" width="5.12"/>
    <col collapsed="false" customWidth="false" hidden="false" outlineLevel="0" max="64" min="11" style="2" width="11.53"/>
  </cols>
  <sheetData>
    <row r="1" customFormat="false" ht="15.25" hidden="false" customHeight="true" outlineLevel="0" collapsed="false"/>
    <row r="2" customFormat="false" ht="28.7" hidden="false" customHeight="true" outlineLevel="0" collapsed="false">
      <c r="A2" s="3"/>
      <c r="B2" s="4" t="s">
        <v>0</v>
      </c>
      <c r="C2" s="5" t="s">
        <v>1</v>
      </c>
      <c r="D2" s="5"/>
      <c r="E2" s="4"/>
      <c r="F2" s="4" t="s">
        <v>2</v>
      </c>
      <c r="G2" s="5" t="s">
        <v>3</v>
      </c>
      <c r="H2" s="5"/>
      <c r="I2" s="4" t="s">
        <v>4</v>
      </c>
      <c r="J2" s="5" t="n">
        <v>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4" customFormat="false" ht="28.7" hidden="false" customHeight="true" outlineLevel="0" collapsed="false">
      <c r="A4" s="6"/>
      <c r="B4" s="7"/>
      <c r="C4" s="8" t="s">
        <v>5</v>
      </c>
      <c r="D4" s="8" t="s">
        <v>6</v>
      </c>
      <c r="E4" s="8" t="s">
        <v>7</v>
      </c>
      <c r="F4" s="7"/>
      <c r="G4" s="8" t="s">
        <v>8</v>
      </c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customFormat="false" ht="28.7" hidden="false" customHeight="true" outlineLevel="0" collapsed="false">
      <c r="B5" s="9" t="s">
        <v>9</v>
      </c>
      <c r="C5" s="10" t="n">
        <v>0.489583333333333</v>
      </c>
      <c r="D5" s="10" t="n">
        <v>0.6875</v>
      </c>
      <c r="E5" s="11" t="n">
        <f aca="false">IF(C5="frei"," ",D5-C5)</f>
        <v>0.197916666666667</v>
      </c>
      <c r="F5" s="1"/>
      <c r="G5" s="12" t="str">
        <f aca="false">IF($H26&gt;=13.5,$I$26,$I$27)</f>
        <v>ja</v>
      </c>
      <c r="H5" s="13"/>
      <c r="I5" s="13"/>
      <c r="J5" s="0"/>
      <c r="K5" s="1"/>
      <c r="L5" s="1"/>
      <c r="M5" s="14"/>
      <c r="N5" s="15"/>
    </row>
    <row r="6" customFormat="false" ht="28.7" hidden="false" customHeight="true" outlineLevel="0" collapsed="false">
      <c r="B6" s="9" t="s">
        <v>10</v>
      </c>
      <c r="C6" s="10" t="n">
        <v>0.489583333333333</v>
      </c>
      <c r="D6" s="10" t="n">
        <v>0.6875</v>
      </c>
      <c r="E6" s="11" t="n">
        <f aca="false">IF(C6="frei"," ",D6-C6)</f>
        <v>0.197916666666667</v>
      </c>
      <c r="G6" s="12" t="str">
        <f aca="false">IF($H27&gt;=13.5,$I$26,$I$27)</f>
        <v>ja</v>
      </c>
      <c r="H6" s="13"/>
      <c r="I6" s="13"/>
      <c r="J6" s="1"/>
      <c r="K6" s="0"/>
      <c r="L6" s="1"/>
      <c r="M6" s="14"/>
      <c r="N6" s="15"/>
    </row>
    <row r="7" customFormat="false" ht="28.7" hidden="false" customHeight="true" outlineLevel="0" collapsed="false">
      <c r="B7" s="9" t="s">
        <v>11</v>
      </c>
      <c r="C7" s="10" t="n">
        <v>0.489583333333333</v>
      </c>
      <c r="D7" s="10" t="n">
        <v>0.6875</v>
      </c>
      <c r="E7" s="11" t="n">
        <f aca="false">IF(C7="frei"," ",D7-C7)</f>
        <v>0.197916666666667</v>
      </c>
      <c r="G7" s="12" t="str">
        <f aca="false">IF($H28&gt;=13.5,$I$26,$I$27)</f>
        <v>ja</v>
      </c>
      <c r="H7" s="13"/>
      <c r="I7" s="13"/>
      <c r="J7" s="1"/>
      <c r="K7" s="1"/>
      <c r="L7" s="1"/>
      <c r="M7" s="14"/>
      <c r="N7" s="15"/>
    </row>
    <row r="8" customFormat="false" ht="28.7" hidden="false" customHeight="true" outlineLevel="0" collapsed="false">
      <c r="B8" s="9" t="s">
        <v>12</v>
      </c>
      <c r="C8" s="10" t="n">
        <v>0.489583333333333</v>
      </c>
      <c r="D8" s="10" t="n">
        <v>0.6875</v>
      </c>
      <c r="E8" s="11" t="n">
        <f aca="false">IF(C8="frei"," ",D8-C8)</f>
        <v>0.197916666666667</v>
      </c>
      <c r="G8" s="12" t="str">
        <f aca="false">IF($H29&gt;=13.5,$I$26,$I$27)</f>
        <v>ja</v>
      </c>
      <c r="H8" s="13"/>
      <c r="I8" s="13"/>
      <c r="J8" s="1"/>
      <c r="K8" s="1"/>
      <c r="L8" s="1"/>
      <c r="M8" s="14"/>
      <c r="N8" s="15"/>
    </row>
    <row r="9" customFormat="false" ht="28.7" hidden="false" customHeight="true" outlineLevel="0" collapsed="false">
      <c r="B9" s="9" t="s">
        <v>13</v>
      </c>
      <c r="C9" s="10" t="n">
        <v>0.489583333333333</v>
      </c>
      <c r="D9" s="10" t="n">
        <v>0.6875</v>
      </c>
      <c r="E9" s="11" t="n">
        <f aca="false">IF(C9="frei"," ",D9-C9)</f>
        <v>0.197916666666667</v>
      </c>
      <c r="F9" s="2" t="s">
        <v>14</v>
      </c>
      <c r="G9" s="12" t="str">
        <f aca="false">IF($H30&gt;=13.5,$I$26,$I$27)</f>
        <v>ja</v>
      </c>
      <c r="H9" s="13"/>
      <c r="I9" s="13"/>
      <c r="J9" s="1"/>
      <c r="K9" s="1"/>
      <c r="L9" s="1"/>
      <c r="M9" s="14"/>
      <c r="N9" s="15"/>
    </row>
    <row r="10" customFormat="false" ht="18.65" hidden="false" customHeight="true" outlineLevel="0" collapsed="false">
      <c r="B10" s="9"/>
      <c r="C10" s="16"/>
      <c r="D10" s="16"/>
      <c r="E10" s="11"/>
      <c r="G10" s="17"/>
      <c r="H10" s="17"/>
      <c r="I10" s="12"/>
      <c r="J10" s="1"/>
      <c r="K10" s="1"/>
      <c r="L10" s="1"/>
      <c r="M10" s="1"/>
    </row>
    <row r="11" customFormat="false" ht="23.1" hidden="false" customHeight="true" outlineLevel="0" collapsed="false">
      <c r="A11" s="18"/>
      <c r="B11" s="4"/>
      <c r="C11" s="19" t="s">
        <v>15</v>
      </c>
      <c r="D11" s="19"/>
      <c r="E11" s="19" t="n">
        <f aca="false">SUM(E5:E9)</f>
        <v>0.989583333333333</v>
      </c>
      <c r="F11" s="20" t="n">
        <f aca="false">E11*24</f>
        <v>23.75</v>
      </c>
      <c r="G11" s="21"/>
      <c r="H11" s="21"/>
      <c r="I11" s="22"/>
      <c r="J11" s="18"/>
      <c r="K11" s="18"/>
      <c r="L11" s="18"/>
      <c r="M11" s="18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</row>
    <row r="12" customFormat="false" ht="45.5" hidden="false" customHeight="true" outlineLevel="0" collapsed="false">
      <c r="A12" s="18"/>
      <c r="B12" s="1"/>
      <c r="C12" s="1"/>
      <c r="D12" s="1"/>
      <c r="E12" s="1"/>
      <c r="F12" s="1"/>
      <c r="G12" s="23" t="s">
        <v>16</v>
      </c>
      <c r="H12" s="23"/>
      <c r="I12" s="23"/>
      <c r="J12" s="1"/>
      <c r="K12" s="18"/>
      <c r="L12" s="18"/>
      <c r="M12" s="18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customFormat="false" ht="25.35" hidden="false" customHeight="false" outlineLevel="0" collapsed="false">
      <c r="B13" s="24" t="s">
        <v>17</v>
      </c>
      <c r="C13" s="25" t="s">
        <v>18</v>
      </c>
      <c r="D13" s="26" t="s">
        <v>19</v>
      </c>
      <c r="E13" s="1"/>
      <c r="F13" s="1"/>
      <c r="G13" s="27" t="s">
        <v>17</v>
      </c>
      <c r="H13" s="27" t="s">
        <v>18</v>
      </c>
      <c r="I13" s="27" t="s">
        <v>20</v>
      </c>
      <c r="J13" s="1"/>
      <c r="K13" s="1"/>
      <c r="L13" s="1"/>
      <c r="M13" s="1"/>
    </row>
    <row r="14" customFormat="false" ht="22.95" hidden="false" customHeight="true" outlineLevel="0" collapsed="false">
      <c r="B14" s="24" t="n">
        <v>1</v>
      </c>
      <c r="C14" s="28" t="n">
        <v>9.5</v>
      </c>
      <c r="D14" s="29" t="s">
        <v>21</v>
      </c>
      <c r="G14" s="30" t="n">
        <f aca="false">VLOOKUP(F11,$B$35:$C$41,2,1)</f>
        <v>5</v>
      </c>
      <c r="H14" s="31" t="n">
        <f aca="false">VLOOKUP(G14,B26:C32,2,1)</f>
        <v>6</v>
      </c>
      <c r="I14" s="32" t="n">
        <f aca="false">ROUNDUP(F11*H14,0)</f>
        <v>143</v>
      </c>
      <c r="J14" s="1"/>
      <c r="K14" s="1"/>
      <c r="L14" s="1"/>
      <c r="M14" s="1"/>
    </row>
    <row r="15" customFormat="false" ht="15" hidden="false" customHeight="false" outlineLevel="0" collapsed="false">
      <c r="B15" s="24" t="n">
        <v>2</v>
      </c>
      <c r="C15" s="28" t="n">
        <v>8.7</v>
      </c>
      <c r="D15" s="29" t="s">
        <v>22</v>
      </c>
      <c r="I15" s="33" t="s">
        <v>23</v>
      </c>
      <c r="J15" s="1"/>
      <c r="K15" s="1"/>
      <c r="L15" s="1"/>
      <c r="M15" s="1"/>
    </row>
    <row r="16" customFormat="false" ht="15" hidden="false" customHeight="false" outlineLevel="0" collapsed="false">
      <c r="B16" s="24" t="n">
        <v>3</v>
      </c>
      <c r="C16" s="28" t="n">
        <v>7.5</v>
      </c>
      <c r="D16" s="29" t="s">
        <v>24</v>
      </c>
    </row>
    <row r="17" customFormat="false" ht="15" hidden="false" customHeight="false" outlineLevel="0" collapsed="false">
      <c r="B17" s="24" t="n">
        <v>4</v>
      </c>
      <c r="C17" s="28" t="n">
        <v>6.5</v>
      </c>
      <c r="D17" s="29" t="s">
        <v>25</v>
      </c>
      <c r="H17" s="34" t="s">
        <v>26</v>
      </c>
      <c r="I17" s="35" t="n">
        <f aca="false">SUM(I14*11)</f>
        <v>1573</v>
      </c>
    </row>
    <row r="18" customFormat="false" ht="15" hidden="false" customHeight="false" outlineLevel="0" collapsed="false">
      <c r="B18" s="24" t="n">
        <v>5</v>
      </c>
      <c r="C18" s="28" t="n">
        <v>6</v>
      </c>
      <c r="D18" s="29" t="s">
        <v>27</v>
      </c>
      <c r="G18" s="0"/>
      <c r="H18" s="0"/>
      <c r="I18" s="0"/>
    </row>
    <row r="19" customFormat="false" ht="15" hidden="false" customHeight="false" outlineLevel="0" collapsed="false">
      <c r="B19" s="36"/>
      <c r="C19" s="37"/>
      <c r="D19" s="38"/>
      <c r="G19" s="0"/>
      <c r="H19" s="0"/>
      <c r="I19" s="0"/>
    </row>
    <row r="20" customFormat="false" ht="15" hidden="false" customHeight="false" outlineLevel="0" collapsed="false">
      <c r="B20" s="36"/>
      <c r="C20" s="37"/>
      <c r="D20" s="38"/>
    </row>
    <row r="21" customFormat="false" ht="15" hidden="false" customHeight="false" outlineLevel="0" collapsed="false">
      <c r="A21" s="39"/>
      <c r="B21" s="40" t="s">
        <v>28</v>
      </c>
      <c r="E21" s="9" t="s">
        <v>29</v>
      </c>
      <c r="I21" s="41"/>
    </row>
    <row r="22" customFormat="false" ht="15" hidden="false" customHeight="false" outlineLevel="0" collapsed="false">
      <c r="E22" s="34"/>
      <c r="I22" s="35"/>
    </row>
    <row r="23" customFormat="false" ht="15.25" hidden="true" customHeight="true" outlineLevel="0" collapsed="false">
      <c r="E23" s="34"/>
      <c r="I23" s="35"/>
    </row>
    <row r="24" customFormat="false" ht="15" hidden="true" customHeight="false" outlineLevel="0" collapsed="false">
      <c r="E24" s="34"/>
      <c r="I24" s="35"/>
    </row>
    <row r="25" customFormat="false" ht="25.35" hidden="true" customHeight="false" outlineLevel="0" collapsed="false">
      <c r="B25" s="42" t="s">
        <v>17</v>
      </c>
      <c r="C25" s="43" t="s">
        <v>30</v>
      </c>
      <c r="D25" s="1"/>
      <c r="E25" s="1"/>
      <c r="F25" s="1"/>
      <c r="I25" s="1"/>
      <c r="J25" s="1"/>
    </row>
    <row r="26" customFormat="false" ht="15" hidden="true" customHeight="false" outlineLevel="0" collapsed="false">
      <c r="B26" s="42" t="n">
        <v>1</v>
      </c>
      <c r="C26" s="44" t="n">
        <v>9.5</v>
      </c>
      <c r="D26" s="1"/>
      <c r="E26" s="1"/>
      <c r="F26" s="1"/>
      <c r="G26" s="45" t="n">
        <f aca="false">D5</f>
        <v>0.6875</v>
      </c>
      <c r="H26" s="15" t="n">
        <f aca="false">IF(G26="frei",0,G26*24)</f>
        <v>16.5</v>
      </c>
      <c r="I26" s="1" t="s">
        <v>31</v>
      </c>
      <c r="J26" s="1"/>
    </row>
    <row r="27" customFormat="false" ht="15" hidden="true" customHeight="false" outlineLevel="0" collapsed="false">
      <c r="B27" s="42" t="n">
        <v>2</v>
      </c>
      <c r="C27" s="44" t="n">
        <v>8.7</v>
      </c>
      <c r="D27" s="1"/>
      <c r="E27" s="1"/>
      <c r="F27" s="1"/>
      <c r="G27" s="45" t="n">
        <f aca="false">D6</f>
        <v>0.6875</v>
      </c>
      <c r="H27" s="15" t="n">
        <f aca="false">IF(G27="frei",0,G27*24)</f>
        <v>16.5</v>
      </c>
      <c r="I27" s="1" t="s">
        <v>32</v>
      </c>
      <c r="J27" s="1"/>
    </row>
    <row r="28" customFormat="false" ht="15" hidden="true" customHeight="false" outlineLevel="0" collapsed="false">
      <c r="B28" s="42" t="n">
        <v>3</v>
      </c>
      <c r="C28" s="44" t="n">
        <v>7.5</v>
      </c>
      <c r="D28" s="1"/>
      <c r="E28" s="1"/>
      <c r="F28" s="1"/>
      <c r="G28" s="45" t="n">
        <f aca="false">D7</f>
        <v>0.6875</v>
      </c>
      <c r="H28" s="15" t="n">
        <f aca="false">IF(G28="frei",0,G28*24)</f>
        <v>16.5</v>
      </c>
      <c r="I28" s="1"/>
      <c r="J28" s="1"/>
    </row>
    <row r="29" customFormat="false" ht="15" hidden="true" customHeight="false" outlineLevel="0" collapsed="false">
      <c r="B29" s="42" t="n">
        <v>4</v>
      </c>
      <c r="C29" s="44" t="n">
        <v>6.5</v>
      </c>
      <c r="D29" s="1"/>
      <c r="E29" s="1"/>
      <c r="F29" s="1"/>
      <c r="G29" s="45" t="n">
        <f aca="false">D8</f>
        <v>0.6875</v>
      </c>
      <c r="H29" s="15" t="n">
        <f aca="false">IF(G29="frei",0,G29*24)</f>
        <v>16.5</v>
      </c>
      <c r="I29" s="1"/>
      <c r="J29" s="1"/>
    </row>
    <row r="30" customFormat="false" ht="15" hidden="true" customHeight="false" outlineLevel="0" collapsed="false">
      <c r="B30" s="42" t="n">
        <v>5</v>
      </c>
      <c r="C30" s="44" t="n">
        <v>6</v>
      </c>
      <c r="D30" s="1"/>
      <c r="E30" s="1"/>
      <c r="F30" s="1"/>
      <c r="G30" s="45" t="n">
        <f aca="false">D9</f>
        <v>0.6875</v>
      </c>
      <c r="H30" s="15" t="n">
        <f aca="false">IF(G30="frei",0,G30*24)</f>
        <v>16.5</v>
      </c>
      <c r="I30" s="1"/>
      <c r="J30" s="1"/>
    </row>
    <row r="31" customFormat="false" ht="15" hidden="true" customHeight="false" outlineLevel="0" collapsed="false">
      <c r="B31" s="38"/>
      <c r="C31" s="46"/>
      <c r="D31" s="1"/>
      <c r="E31" s="1"/>
      <c r="F31" s="1"/>
      <c r="I31" s="1"/>
      <c r="J31" s="1"/>
    </row>
    <row r="32" customFormat="false" ht="15" hidden="true" customHeight="false" outlineLevel="0" collapsed="false">
      <c r="B32" s="38"/>
      <c r="C32" s="46"/>
      <c r="D32" s="1"/>
      <c r="E32" s="1"/>
      <c r="F32" s="1"/>
      <c r="I32" s="1"/>
      <c r="J32" s="1"/>
    </row>
    <row r="33" customFormat="false" ht="15" hidden="true" customHeight="false" outlineLevel="0" collapsed="false">
      <c r="I33" s="1"/>
      <c r="J33" s="1"/>
    </row>
    <row r="34" customFormat="false" ht="25.35" hidden="true" customHeight="false" outlineLevel="0" collapsed="false">
      <c r="B34" s="26" t="s">
        <v>19</v>
      </c>
      <c r="C34" s="26" t="s">
        <v>17</v>
      </c>
      <c r="I34" s="1"/>
      <c r="J34" s="1"/>
    </row>
    <row r="35" customFormat="false" ht="15" hidden="true" customHeight="false" outlineLevel="0" collapsed="false">
      <c r="B35" s="29" t="n">
        <v>0</v>
      </c>
      <c r="C35" s="26" t="n">
        <v>1</v>
      </c>
      <c r="J35" s="47"/>
    </row>
    <row r="36" customFormat="false" ht="15" hidden="true" customHeight="false" outlineLevel="0" collapsed="false">
      <c r="B36" s="29" t="n">
        <v>5</v>
      </c>
      <c r="C36" s="26" t="n">
        <v>2</v>
      </c>
      <c r="J36" s="47"/>
    </row>
    <row r="37" customFormat="false" ht="15" hidden="true" customHeight="false" outlineLevel="0" collapsed="false">
      <c r="B37" s="29" t="n">
        <v>10</v>
      </c>
      <c r="C37" s="26" t="n">
        <v>3</v>
      </c>
      <c r="J37" s="47"/>
    </row>
    <row r="38" customFormat="false" ht="15" hidden="true" customHeight="false" outlineLevel="0" collapsed="false">
      <c r="B38" s="29" t="n">
        <v>15</v>
      </c>
      <c r="C38" s="26" t="n">
        <v>4</v>
      </c>
      <c r="J38" s="47"/>
    </row>
    <row r="39" customFormat="false" ht="15" hidden="true" customHeight="false" outlineLevel="0" collapsed="false">
      <c r="B39" s="29" t="n">
        <v>20</v>
      </c>
      <c r="C39" s="26" t="n">
        <v>5</v>
      </c>
      <c r="J39" s="47"/>
    </row>
    <row r="40" customFormat="false" ht="15" hidden="true" customHeight="false" outlineLevel="0" collapsed="false">
      <c r="B40" s="38"/>
      <c r="C40" s="38"/>
      <c r="J40" s="47"/>
    </row>
    <row r="41" customFormat="false" ht="15" hidden="true" customHeight="false" outlineLevel="0" collapsed="false">
      <c r="B41" s="38"/>
      <c r="C41" s="38"/>
      <c r="J41" s="47"/>
    </row>
    <row r="42" customFormat="false" ht="15" hidden="true" customHeight="false" outlineLevel="0" collapsed="false"/>
    <row r="43" customFormat="false" ht="15" hidden="true" customHeight="false" outlineLevel="0" collapsed="false"/>
    <row r="44" customFormat="false" ht="15" hidden="true" customHeight="false" outlineLevel="0" collapsed="false">
      <c r="B44" s="17" t="s">
        <v>33</v>
      </c>
      <c r="C44" s="17" t="s">
        <v>34</v>
      </c>
    </row>
    <row r="45" customFormat="false" ht="15" hidden="true" customHeight="false" outlineLevel="0" collapsed="false">
      <c r="B45" s="48" t="s">
        <v>35</v>
      </c>
      <c r="C45" s="48" t="s">
        <v>35</v>
      </c>
    </row>
    <row r="46" customFormat="false" ht="15" hidden="true" customHeight="false" outlineLevel="0" collapsed="false">
      <c r="B46" s="49" t="n">
        <v>0.489583333333333</v>
      </c>
      <c r="C46" s="49" t="n">
        <v>0.53125</v>
      </c>
    </row>
    <row r="47" customFormat="false" ht="15" hidden="true" customHeight="false" outlineLevel="0" collapsed="false">
      <c r="B47" s="49" t="n">
        <v>0.53125</v>
      </c>
      <c r="C47" s="49" t="n">
        <v>0.5625</v>
      </c>
    </row>
    <row r="48" customFormat="false" ht="15" hidden="true" customHeight="false" outlineLevel="0" collapsed="false">
      <c r="C48" s="49" t="n">
        <v>0.604166666666667</v>
      </c>
    </row>
    <row r="49" customFormat="false" ht="15" hidden="true" customHeight="false" outlineLevel="0" collapsed="false">
      <c r="C49" s="49" t="n">
        <v>0.645833333333333</v>
      </c>
    </row>
    <row r="50" customFormat="false" ht="15" hidden="true" customHeight="false" outlineLevel="0" collapsed="false">
      <c r="C50" s="49" t="n">
        <v>0.6875</v>
      </c>
    </row>
    <row r="51" customFormat="false" ht="15" hidden="true" customHeight="false" outlineLevel="0" collapsed="false">
      <c r="C51" s="49"/>
    </row>
    <row r="52" customFormat="false" ht="15" hidden="false" customHeight="false" outlineLevel="0" collapsed="false">
      <c r="C52" s="49"/>
    </row>
    <row r="53" customFormat="false" ht="15" hidden="false" customHeight="false" outlineLevel="0" collapsed="false">
      <c r="C53" s="49"/>
    </row>
    <row r="54" customFormat="false" ht="15" hidden="false" customHeight="false" outlineLevel="0" collapsed="false">
      <c r="C54" s="0"/>
    </row>
  </sheetData>
  <sheetProtection sheet="true" objects="true" scenarios="true"/>
  <mergeCells count="5">
    <mergeCell ref="C2:D2"/>
    <mergeCell ref="G2:H2"/>
    <mergeCell ref="C11:D11"/>
    <mergeCell ref="G11:H11"/>
    <mergeCell ref="G12:I12"/>
  </mergeCells>
  <dataValidations count="3">
    <dataValidation allowBlank="false" errorStyle="stop" operator="equal" showDropDown="false" showErrorMessage="true" showInputMessage="false" sqref="C5:C10" type="list">
      <formula1>Berechnung!$B$45:$B$47</formula1>
      <formula2>0</formula2>
    </dataValidation>
    <dataValidation allowBlank="true" errorStyle="stop" operator="equal" showDropDown="false" showErrorMessage="true" showInputMessage="false" sqref="D5" type="list">
      <formula1>Berechnung!$C$45:$C$50</formula1>
      <formula2>0</formula2>
    </dataValidation>
    <dataValidation allowBlank="true" errorStyle="stop" operator="equal" showDropDown="false" showErrorMessage="true" showInputMessage="false" sqref="D6:D10" type="list">
      <formula1>Berechnung!$C$45:$C$55</formula1>
      <formula2>0</formula2>
    </dataValidation>
  </dataValidations>
  <printOptions headings="false" gridLines="false" gridLinesSet="true" horizontalCentered="false" verticalCentered="false"/>
  <pageMargins left="0.354861111111111" right="0.39375" top="1.98958333333333" bottom="1.26666666666667" header="0.433333333333333" footer="0.433333333333333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&amp;C&amp;"Comic Sans MS,Standard"&amp;26Förderkreis Grundschule Geinsheim e.V.
&amp;"Calibri,Standard"&amp;20Ermittlung des monatlichen Betreuungsbetrages</oddHeader>
    <oddFooter>&amp;L&amp;"Calibri,Standard"Betreuende Grundschule Geinsheim
Am Hägfeld 44
67435 Neustadt-Geinsheim&amp;C&amp;"Calibri,Standard"Betreuung
Telefon 06327 507268
Mail:  bg@fkgg.de
Telefonische Erreichbarkeit
an Schultagen von 11:30h - 16:30h
außerhalb dieser Zeiten AB&amp;R&amp;"Calibri,Standard"Leitung: Thomas Dörr 
Sprechzeiten nach Vereinbarung
Telefon 06327  50 72 68 
Mobil: 0162 8785021
Mail: bg@fkgg.de oder leitung@fkgg.de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1983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2022-09-18T15:59:00Z</dcterms:created>
  <dc:creator/>
  <dc:description/>
  <dc:language>de-DE</dc:language>
  <cp:lastModifiedBy/>
  <cp:lastPrinted>2026-03-13T10:14:10Z</cp:lastPrinted>
  <dcterms:modified xsi:type="dcterms:W3CDTF">2026-03-17T20:32:55Z</dcterms:modified>
  <cp:revision>208</cp:revision>
  <dc:subject/>
  <dc:title/>
</cp:coreProperties>
</file>